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2"/>
  </bookViews>
  <sheets>
    <sheet name="2" sheetId="1" r:id="rId1"/>
    <sheet name="2.1" sheetId="2" r:id="rId2"/>
    <sheet name="4 (а-г) " sheetId="3" r:id="rId3"/>
  </sheets>
  <definedNames/>
  <calcPr fullCalcOnLoad="1"/>
</workbook>
</file>

<file path=xl/sharedStrings.xml><?xml version="1.0" encoding="utf-8"?>
<sst xmlns="http://schemas.openxmlformats.org/spreadsheetml/2006/main" count="81" uniqueCount="72">
  <si>
    <t>Наименование показателя</t>
  </si>
  <si>
    <t>а) Вид деятельности организации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</si>
  <si>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</si>
  <si>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</si>
  <si>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</si>
  <si>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 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</si>
  <si>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</si>
  <si>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   средневзвешенная   стоимость 1кВт•ч</t>
  </si>
  <si>
    <t>объем приобретения (тыс. кВт)</t>
  </si>
  <si>
    <t>расходы на амортизацию основных производственных средств и аренду имущества (вкл. аренду земли), используемого в технологическом процессе</t>
  </si>
  <si>
    <t>расходы на ремонт (капитальный и текущий) основных производственных средств</t>
  </si>
  <si>
    <t>прочие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</si>
  <si>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 от продажи товаров и услуг  (тыс. рублей)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</si>
  <si>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</si>
  <si>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</si>
  <si>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</si>
  <si>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</si>
  <si>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>н) Технологические потери тепловой энергии при передаче по тепловым сетям (процентов)</t>
  </si>
  <si>
    <t>с) Количество котельных (штук)</t>
  </si>
  <si>
    <t>т) Количество тепловых пунктов (штук)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</si>
  <si>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</si>
  <si>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</si>
  <si>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</si>
  <si>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</si>
  <si>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</si>
  <si>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</si>
  <si>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</si>
  <si>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машинами с доставкой</t>
  </si>
  <si>
    <t>Газ природный</t>
  </si>
  <si>
    <t>Расходы на природный газ,  тыс. руб.</t>
  </si>
  <si>
    <t>Средняя цена топлива (руб./тыс.м3) с учетом транспортировки</t>
  </si>
  <si>
    <t>Объем топлива (тыс.м3)</t>
  </si>
  <si>
    <t>согласно договору поставки с ООО "Мосрегионгаз", договору на транспортировку газа с ГУП МО "Мособлгаз"</t>
  </si>
  <si>
    <t>Расходы на мазут, тыс. руб.</t>
  </si>
  <si>
    <t>Цена топлива (руб./т.), в том числе</t>
  </si>
  <si>
    <t>Объем топлива  (т)</t>
  </si>
  <si>
    <t>автоцистерной с доставкой</t>
  </si>
  <si>
    <t>Электроэнергия</t>
  </si>
  <si>
    <t>Расходы на электроэнергию, тыс. руб.</t>
  </si>
  <si>
    <t>согласно договорам энергоснабжения с ОАО "Королёвская электросеть СК", ЗАО "Тепло РКК" и ОАО "Мосэнергосбыт"</t>
  </si>
  <si>
    <t>Средний тариф на энергию (руб/кВт.ч)</t>
  </si>
  <si>
    <t>объем энергии (тыс.кВт.ч)</t>
  </si>
  <si>
    <t>а) Наименование инвестиционной программы</t>
  </si>
  <si>
    <t>Инвестиционная программа по реконструкции, модернизации и развитию систем коммунального теплоснабжения</t>
  </si>
  <si>
    <t>б) Цель инвестиционной программы</t>
  </si>
  <si>
    <t>надёжность снабжения потребителей услугами коммунального теплоснабжения:  1. модернизация системы коммунального теплоснабжения на основе современных технологий и материалов, в соответствии с требованиями государственных стандартов качества предоставления коммунальных услуг; 2. обеспечение надёжности работы системы коммунального теплонабжения путём обновления и замены оборудования для уменьшения количества аварий и снижения потерь тепловой энергии; 3. повышение производственной и экологической безопасности; 4. ресурсо- и энергосбережение путём внедрения нового оборудования и технологий в систему централизованного теплоснабжения; 5. повышение эффективности управления объектами коммунальной инфраструктуры; 6. обеспечение подключения новых потребителей к системам теплоснабжения с учётом резервной мощности в объёме не менее 56,076 Гкал/час.</t>
  </si>
  <si>
    <t>в) Сроки начала и окончания реализации инвестиционной программы</t>
  </si>
  <si>
    <t>2012 - 2015 годы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</si>
  <si>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</si>
  <si>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</si>
  <si>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Источник финансирования</t>
  </si>
  <si>
    <t>капитальные вложения за счёт прибыли</t>
  </si>
  <si>
    <t>4. Информация об инвестиционных программах</t>
  </si>
  <si>
    <t>м) Объем тепловой энергии, отпускаемой потребителям (тыс. Гкал)</t>
  </si>
  <si>
    <t>расходы на оплату труда и отчисления на социальные нужды</t>
  </si>
  <si>
    <t>общепроизводственные (цеховые) и общехозяйственные (управленческие) расходы</t>
  </si>
  <si>
    <t>д) Чистая прибыль   (тыс. рублей)</t>
  </si>
  <si>
    <t>ф) Удельный расход  условного топлива на единицу тепловой энергии, отпускаемой в тепловую сеть (кг у. т./Гкал)</t>
  </si>
  <si>
    <t>у)  Численность персонала (человек)</t>
  </si>
  <si>
    <t>2.1 Информация о плановых расходах на топливо по ОАО "Теплосеть" на 2014г.</t>
  </si>
  <si>
    <t>с 01.01.2014</t>
  </si>
  <si>
    <t>с 01.07.2014</t>
  </si>
  <si>
    <t>2. Информация об  основных плановых показателях финансово-хозяйственной деятельности ОАО "Теплосеть", учтённых при установлении тарифа на теплоэнергию  на 2014г.</t>
  </si>
  <si>
    <t>расходы на приобретение холодной воды, стоков, химреагентов</t>
  </si>
  <si>
    <t>производство и передача тепловой энергии</t>
  </si>
  <si>
    <t>Мазут (резервный)*</t>
  </si>
  <si>
    <t>учтенных при установлении тарифа</t>
  </si>
  <si>
    <t>Потребность в финансовых средствах на 2014 год, тыс. руб.</t>
  </si>
  <si>
    <t xml:space="preserve"> Перекладка теплотрассы по ул. Исаева от ТК-637 до ТК-1111 582 п.м. в 2-х тр.изм.</t>
  </si>
  <si>
    <t xml:space="preserve">Перекладка тепловых трас от ТК1179 ул.Циолковского до ул.Калинина к ж/д 15/16 и ТК489 от ТК490 к ж/д по ул.Калинина 15, от ТК491 к ж/д по ул.Калинина 8/13 и 10 по ул.Циолковского  </t>
  </si>
  <si>
    <t xml:space="preserve"> Перекладка участка трассы от ТК336 до ТК322  по пр. Королева   </t>
  </si>
  <si>
    <t>РАСКРЫТИЕ инф./2014 план/пр-во и передача(осн.)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</si>
</sst>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4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top" wrapText="1" indent="2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top" wrapText="1" indent="6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top" wrapText="1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49" fontId="8" fillId="0" borderId="13" xfId="52" applyNumberFormat="1" applyFont="1" applyFill="1" applyBorder="1" applyAlignment="1" applyProtection="1">
      <alignment vertical="center" wrapText="1"/>
      <protection/>
    </xf>
    <xf numFmtId="4" fontId="8" fillId="0" borderId="14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vertical="top" wrapText="1" indent="6"/>
    </xf>
    <xf numFmtId="4" fontId="6" fillId="0" borderId="14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vertical="top" wrapText="1" indent="6"/>
    </xf>
    <xf numFmtId="4" fontId="6" fillId="0" borderId="16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6" fillId="0" borderId="17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wrapText="1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4" fontId="6" fillId="0" borderId="11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42" fillId="0" borderId="0" xfId="0" applyFont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1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79.140625" style="0" customWidth="1"/>
    <col min="2" max="2" width="36.28125" style="0" customWidth="1"/>
    <col min="3" max="3" width="36.140625" style="0" customWidth="1"/>
    <col min="4" max="4" width="11.421875" style="0" bestFit="1" customWidth="1"/>
    <col min="5" max="5" width="16.00390625" style="0" customWidth="1"/>
  </cols>
  <sheetData>
    <row r="2" spans="1:3" ht="36" customHeight="1">
      <c r="A2" s="45" t="s">
        <v>62</v>
      </c>
      <c r="B2" s="45"/>
      <c r="C2" s="46"/>
    </row>
    <row r="3" spans="1:3" ht="14.25" customHeight="1" thickBot="1">
      <c r="A3" s="6"/>
      <c r="B3" s="6"/>
      <c r="C3" s="7"/>
    </row>
    <row r="4" spans="1:3" ht="35.25" customHeight="1" thickBot="1">
      <c r="A4" s="8" t="s">
        <v>0</v>
      </c>
      <c r="B4" s="8" t="s">
        <v>60</v>
      </c>
      <c r="C4" s="9" t="s">
        <v>61</v>
      </c>
    </row>
    <row r="5" spans="1:3" ht="21" customHeight="1">
      <c r="A5" s="10" t="s">
        <v>1</v>
      </c>
      <c r="B5" s="47" t="s">
        <v>64</v>
      </c>
      <c r="C5" s="48"/>
    </row>
    <row r="6" spans="1:4" ht="15.75">
      <c r="A6" s="11" t="s">
        <v>2</v>
      </c>
      <c r="B6" s="12">
        <v>1825005.3</v>
      </c>
      <c r="C6" s="13">
        <v>1918944.8</v>
      </c>
      <c r="D6" s="2"/>
    </row>
    <row r="7" spans="1:4" ht="39" customHeight="1">
      <c r="A7" s="11" t="s">
        <v>3</v>
      </c>
      <c r="B7" s="12">
        <f>B8+B9+B10+B13+B14+B15+B16+B17+B18</f>
        <v>1806233.8000000003</v>
      </c>
      <c r="C7" s="13">
        <f>C8+C9+C10+C13+C14+C15+C16+C17+C18</f>
        <v>1880815.2000000002</v>
      </c>
      <c r="D7" s="2"/>
    </row>
    <row r="8" spans="1:4" ht="22.5" customHeight="1">
      <c r="A8" s="14" t="s">
        <v>4</v>
      </c>
      <c r="B8" s="12">
        <v>507948.9</v>
      </c>
      <c r="C8" s="13">
        <v>512963.9</v>
      </c>
      <c r="D8" s="2"/>
    </row>
    <row r="9" spans="1:3" ht="21" customHeight="1">
      <c r="A9" s="14" t="s">
        <v>5</v>
      </c>
      <c r="B9" s="12">
        <v>661986.2</v>
      </c>
      <c r="C9" s="13">
        <v>661984.9</v>
      </c>
    </row>
    <row r="10" spans="1:3" ht="43.5" customHeight="1">
      <c r="A10" s="14" t="s">
        <v>6</v>
      </c>
      <c r="B10" s="12">
        <v>121698.3</v>
      </c>
      <c r="C10" s="13">
        <v>121698.3</v>
      </c>
    </row>
    <row r="11" spans="1:3" ht="16.5" customHeight="1">
      <c r="A11" s="15" t="s">
        <v>7</v>
      </c>
      <c r="B11" s="12">
        <f>B10/B12</f>
        <v>3.590608818800065</v>
      </c>
      <c r="C11" s="13">
        <f>C10/C12</f>
        <v>4.208101659751037</v>
      </c>
    </row>
    <row r="12" spans="1:3" ht="19.5" customHeight="1">
      <c r="A12" s="16" t="s">
        <v>8</v>
      </c>
      <c r="B12" s="12">
        <v>33893.5</v>
      </c>
      <c r="C12" s="13">
        <v>28920</v>
      </c>
    </row>
    <row r="13" spans="1:3" ht="26.25" customHeight="1">
      <c r="A13" s="14" t="s">
        <v>63</v>
      </c>
      <c r="B13" s="12">
        <v>12487.3</v>
      </c>
      <c r="C13" s="13">
        <v>17148.9</v>
      </c>
    </row>
    <row r="14" spans="1:3" ht="23.25" customHeight="1">
      <c r="A14" s="14" t="s">
        <v>54</v>
      </c>
      <c r="B14" s="12">
        <f>307110+92133</f>
        <v>399243</v>
      </c>
      <c r="C14" s="13">
        <f>324969.3+97490.8</f>
        <v>422460.1</v>
      </c>
    </row>
    <row r="15" spans="1:3" ht="57" customHeight="1">
      <c r="A15" s="14" t="s">
        <v>9</v>
      </c>
      <c r="B15" s="12">
        <v>53334.5</v>
      </c>
      <c r="C15" s="13">
        <v>55579.1</v>
      </c>
    </row>
    <row r="16" spans="1:3" ht="39.75" customHeight="1">
      <c r="A16" s="14" t="s">
        <v>55</v>
      </c>
      <c r="B16" s="12">
        <v>0</v>
      </c>
      <c r="C16" s="13">
        <f>20998.7+13791.3</f>
        <v>34790</v>
      </c>
    </row>
    <row r="17" spans="1:5" ht="38.25" customHeight="1">
      <c r="A17" s="14" t="s">
        <v>10</v>
      </c>
      <c r="B17" s="12">
        <v>37052.8</v>
      </c>
      <c r="C17" s="13">
        <v>39824</v>
      </c>
      <c r="E17" s="2"/>
    </row>
    <row r="18" spans="1:5" ht="57.75" customHeight="1">
      <c r="A18" s="14" t="s">
        <v>11</v>
      </c>
      <c r="B18" s="12">
        <f>4944.3+7538.5</f>
        <v>12482.8</v>
      </c>
      <c r="C18" s="13">
        <f>7538.5+6827.5</f>
        <v>14366</v>
      </c>
      <c r="D18" s="2"/>
      <c r="E18" s="2"/>
    </row>
    <row r="19" spans="1:3" ht="24.75" customHeight="1">
      <c r="A19" s="11" t="s">
        <v>12</v>
      </c>
      <c r="B19" s="12">
        <v>47386.6</v>
      </c>
      <c r="C19" s="13">
        <v>44591.6</v>
      </c>
    </row>
    <row r="20" spans="1:3" ht="22.5" customHeight="1">
      <c r="A20" s="11" t="s">
        <v>56</v>
      </c>
      <c r="B20" s="12">
        <v>38.4</v>
      </c>
      <c r="C20" s="13">
        <v>38.4</v>
      </c>
    </row>
    <row r="21" spans="1:3" ht="19.5" customHeight="1">
      <c r="A21" s="11" t="s">
        <v>13</v>
      </c>
      <c r="B21" s="12">
        <v>458.67</v>
      </c>
      <c r="C21" s="13">
        <v>458.67</v>
      </c>
    </row>
    <row r="22" spans="1:3" ht="20.25" customHeight="1">
      <c r="A22" s="11" t="s">
        <v>14</v>
      </c>
      <c r="B22" s="12">
        <v>553.61</v>
      </c>
      <c r="C22" s="13">
        <v>553.61</v>
      </c>
    </row>
    <row r="23" spans="1:3" ht="21" customHeight="1">
      <c r="A23" s="11" t="s">
        <v>15</v>
      </c>
      <c r="B23" s="12">
        <v>1036.613</v>
      </c>
      <c r="C23" s="13">
        <v>1036.613</v>
      </c>
    </row>
    <row r="24" spans="1:3" ht="20.25" customHeight="1">
      <c r="A24" s="11" t="s">
        <v>16</v>
      </c>
      <c r="B24" s="12">
        <v>442.47</v>
      </c>
      <c r="C24" s="13">
        <v>442.47</v>
      </c>
    </row>
    <row r="25" spans="1:3" ht="26.25" customHeight="1">
      <c r="A25" s="11" t="s">
        <v>53</v>
      </c>
      <c r="B25" s="12">
        <v>1291.369</v>
      </c>
      <c r="C25" s="13">
        <v>1291.369</v>
      </c>
    </row>
    <row r="26" spans="1:3" ht="39.75" customHeight="1">
      <c r="A26" s="11" t="s">
        <v>17</v>
      </c>
      <c r="B26" s="12">
        <v>10.56</v>
      </c>
      <c r="C26" s="13">
        <v>10.56</v>
      </c>
    </row>
    <row r="27" spans="1:3" ht="15.75">
      <c r="A27" s="11" t="s">
        <v>18</v>
      </c>
      <c r="B27" s="17">
        <v>13</v>
      </c>
      <c r="C27" s="18">
        <v>13</v>
      </c>
    </row>
    <row r="28" spans="1:3" ht="22.5" customHeight="1">
      <c r="A28" s="11" t="s">
        <v>19</v>
      </c>
      <c r="B28" s="17">
        <v>32</v>
      </c>
      <c r="C28" s="18">
        <v>32</v>
      </c>
    </row>
    <row r="29" spans="1:3" ht="23.25" customHeight="1">
      <c r="A29" s="11" t="s">
        <v>58</v>
      </c>
      <c r="B29" s="17">
        <v>1017</v>
      </c>
      <c r="C29" s="18">
        <v>1017</v>
      </c>
    </row>
    <row r="30" spans="1:3" ht="42.75" customHeight="1">
      <c r="A30" s="11" t="s">
        <v>57</v>
      </c>
      <c r="B30" s="19">
        <v>165.8</v>
      </c>
      <c r="C30" s="20">
        <v>165.8</v>
      </c>
    </row>
    <row r="31" spans="1:3" ht="43.5" customHeight="1">
      <c r="A31" s="11" t="s">
        <v>20</v>
      </c>
      <c r="B31" s="21">
        <f>33893.5/(1291392+152426)</f>
        <v>0.02347491165784053</v>
      </c>
      <c r="C31" s="22">
        <f>33893.5/(1291392+152426)</f>
        <v>0.02347491165784053</v>
      </c>
    </row>
    <row r="32" spans="1:3" ht="38.25" customHeight="1" thickBot="1">
      <c r="A32" s="23" t="s">
        <v>21</v>
      </c>
      <c r="B32" s="24">
        <v>5.14</v>
      </c>
      <c r="C32" s="25">
        <v>5.14</v>
      </c>
    </row>
    <row r="33" spans="1:2" ht="18.75">
      <c r="A33" s="1"/>
      <c r="B33" s="1"/>
    </row>
    <row r="37" ht="14.25" customHeight="1"/>
    <row r="61" ht="15">
      <c r="C61" s="33" t="s">
        <v>71</v>
      </c>
    </row>
  </sheetData>
  <sheetProtection/>
  <mergeCells count="2">
    <mergeCell ref="A2:C2"/>
    <mergeCell ref="B5:C5"/>
  </mergeCells>
  <printOptions/>
  <pageMargins left="0.7086614173228347" right="0.52" top="0.1968503937007874" bottom="0.3937007874015748" header="0.31496062992125984" footer="0.31496062992125984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2.421875" style="3" customWidth="1"/>
    <col min="2" max="2" width="26.140625" style="3" customWidth="1"/>
    <col min="3" max="3" width="25.8515625" style="3" customWidth="1"/>
    <col min="4" max="4" width="9.140625" style="3" customWidth="1"/>
    <col min="5" max="6" width="10.00390625" style="3" bestFit="1" customWidth="1"/>
    <col min="7" max="16384" width="9.140625" style="3" customWidth="1"/>
  </cols>
  <sheetData>
    <row r="1" spans="1:3" ht="15.75">
      <c r="A1" s="45" t="s">
        <v>59</v>
      </c>
      <c r="B1" s="45"/>
      <c r="C1" s="46"/>
    </row>
    <row r="2" spans="1:3" ht="16.5" thickBot="1">
      <c r="A2" s="49" t="s">
        <v>66</v>
      </c>
      <c r="B2" s="49"/>
      <c r="C2" s="49"/>
    </row>
    <row r="3" spans="1:3" ht="33" customHeight="1" thickBot="1">
      <c r="A3" s="8" t="s">
        <v>0</v>
      </c>
      <c r="B3" s="26" t="s">
        <v>60</v>
      </c>
      <c r="C3" s="26" t="s">
        <v>61</v>
      </c>
    </row>
    <row r="4" spans="1:3" s="4" customFormat="1" ht="15.75">
      <c r="A4" s="27" t="s">
        <v>22</v>
      </c>
      <c r="B4" s="28"/>
      <c r="C4" s="28"/>
    </row>
    <row r="5" spans="1:6" s="4" customFormat="1" ht="15.75">
      <c r="A5" s="29" t="s">
        <v>23</v>
      </c>
      <c r="B5" s="28">
        <v>637.4</v>
      </c>
      <c r="C5" s="28">
        <v>636.1</v>
      </c>
      <c r="E5" s="5"/>
      <c r="F5" s="5"/>
    </row>
    <row r="6" spans="1:3" s="4" customFormat="1" ht="15.75">
      <c r="A6" s="29" t="s">
        <v>24</v>
      </c>
      <c r="B6" s="28">
        <f>B5/B7*1000</f>
        <v>3187</v>
      </c>
      <c r="C6" s="28">
        <f>C5/C7*1000</f>
        <v>3180.5000000000005</v>
      </c>
    </row>
    <row r="7" spans="1:3" s="4" customFormat="1" ht="15.75">
      <c r="A7" s="29" t="s">
        <v>25</v>
      </c>
      <c r="B7" s="28">
        <v>200</v>
      </c>
      <c r="C7" s="28">
        <v>200</v>
      </c>
    </row>
    <row r="8" spans="1:3" s="4" customFormat="1" ht="15.75">
      <c r="A8" s="29" t="s">
        <v>26</v>
      </c>
      <c r="B8" s="28" t="s">
        <v>27</v>
      </c>
      <c r="C8" s="28" t="s">
        <v>27</v>
      </c>
    </row>
    <row r="9" spans="1:3" s="4" customFormat="1" ht="15.75">
      <c r="A9" s="27" t="s">
        <v>28</v>
      </c>
      <c r="B9" s="28"/>
      <c r="C9" s="28"/>
    </row>
    <row r="10" spans="1:3" s="4" customFormat="1" ht="15.75">
      <c r="A10" s="29" t="s">
        <v>29</v>
      </c>
      <c r="B10" s="28">
        <v>661348.8</v>
      </c>
      <c r="C10" s="28">
        <v>661348.8</v>
      </c>
    </row>
    <row r="11" spans="1:3" s="4" customFormat="1" ht="31.5">
      <c r="A11" s="29" t="s">
        <v>30</v>
      </c>
      <c r="B11" s="28">
        <f>B10/B12*1000</f>
        <v>4733.728962657622</v>
      </c>
      <c r="C11" s="28">
        <f>C10/C12*1000</f>
        <v>4733.728962657622</v>
      </c>
    </row>
    <row r="12" spans="1:3" s="4" customFormat="1" ht="15.75">
      <c r="A12" s="29" t="s">
        <v>31</v>
      </c>
      <c r="B12" s="28">
        <v>139709.9</v>
      </c>
      <c r="C12" s="28">
        <v>139709.9</v>
      </c>
    </row>
    <row r="13" spans="1:3" s="4" customFormat="1" ht="76.5" customHeight="1">
      <c r="A13" s="29" t="s">
        <v>26</v>
      </c>
      <c r="B13" s="28" t="s">
        <v>32</v>
      </c>
      <c r="C13" s="28" t="s">
        <v>32</v>
      </c>
    </row>
    <row r="14" spans="1:3" s="4" customFormat="1" ht="15.75">
      <c r="A14" s="27" t="s">
        <v>65</v>
      </c>
      <c r="B14" s="28"/>
      <c r="C14" s="28"/>
    </row>
    <row r="15" spans="1:3" s="4" customFormat="1" ht="15.75">
      <c r="A15" s="29" t="s">
        <v>33</v>
      </c>
      <c r="B15" s="28">
        <v>0</v>
      </c>
      <c r="C15" s="28">
        <v>2000</v>
      </c>
    </row>
    <row r="16" spans="1:3" s="4" customFormat="1" ht="15.75">
      <c r="A16" s="29" t="s">
        <v>34</v>
      </c>
      <c r="B16" s="28">
        <v>0</v>
      </c>
      <c r="C16" s="28">
        <v>0</v>
      </c>
    </row>
    <row r="17" spans="1:3" s="4" customFormat="1" ht="15.75">
      <c r="A17" s="29" t="s">
        <v>35</v>
      </c>
      <c r="B17" s="28">
        <v>0</v>
      </c>
      <c r="C17" s="28">
        <v>0</v>
      </c>
    </row>
    <row r="18" spans="1:3" s="4" customFormat="1" ht="31.5">
      <c r="A18" s="29" t="s">
        <v>26</v>
      </c>
      <c r="B18" s="28"/>
      <c r="C18" s="28" t="s">
        <v>36</v>
      </c>
    </row>
    <row r="19" spans="1:3" ht="15.75">
      <c r="A19" s="27" t="s">
        <v>37</v>
      </c>
      <c r="B19" s="30"/>
      <c r="C19" s="30"/>
    </row>
    <row r="20" spans="1:3" ht="15.75">
      <c r="A20" s="29" t="s">
        <v>38</v>
      </c>
      <c r="B20" s="30">
        <v>121698.3</v>
      </c>
      <c r="C20" s="30">
        <v>121698.3</v>
      </c>
    </row>
    <row r="21" spans="1:3" ht="78" customHeight="1">
      <c r="A21" s="29" t="s">
        <v>26</v>
      </c>
      <c r="B21" s="30" t="s">
        <v>39</v>
      </c>
      <c r="C21" s="30" t="s">
        <v>39</v>
      </c>
    </row>
    <row r="22" spans="1:3" ht="15.75">
      <c r="A22" s="29" t="s">
        <v>40</v>
      </c>
      <c r="B22" s="30">
        <f>B20/B23</f>
        <v>3.590608818800065</v>
      </c>
      <c r="C22" s="30">
        <f>C20/C23</f>
        <v>3.590608818800065</v>
      </c>
    </row>
    <row r="23" spans="1:3" ht="18.75" customHeight="1" thickBot="1">
      <c r="A23" s="31" t="s">
        <v>41</v>
      </c>
      <c r="B23" s="32">
        <v>33893.5</v>
      </c>
      <c r="C23" s="32">
        <v>33893.5</v>
      </c>
    </row>
  </sheetData>
  <sheetProtection/>
  <mergeCells count="2">
    <mergeCell ref="A1:C1"/>
    <mergeCell ref="A2:C2"/>
  </mergeCells>
  <printOptions/>
  <pageMargins left="0.984251968503937" right="0.31496062992125984" top="0.15748031496062992" bottom="0.15748031496062992" header="0.31496062992125984" footer="0.31496062992125984"/>
  <pageSetup fitToHeight="2" fitToWidth="4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55.140625" style="0" customWidth="1"/>
    <col min="2" max="2" width="32.57421875" style="0" customWidth="1"/>
    <col min="3" max="3" width="31.28125" style="0" customWidth="1"/>
    <col min="5" max="5" width="10.00390625" style="0" bestFit="1" customWidth="1"/>
  </cols>
  <sheetData>
    <row r="1" spans="1:3" ht="32.25" customHeight="1" thickBot="1">
      <c r="A1" s="45" t="s">
        <v>52</v>
      </c>
      <c r="B1" s="45"/>
      <c r="C1" s="45"/>
    </row>
    <row r="2" spans="1:3" ht="39.75" customHeight="1">
      <c r="A2" s="34" t="s">
        <v>42</v>
      </c>
      <c r="B2" s="52" t="s">
        <v>43</v>
      </c>
      <c r="C2" s="53"/>
    </row>
    <row r="3" spans="1:3" ht="174" customHeight="1">
      <c r="A3" s="35" t="s">
        <v>44</v>
      </c>
      <c r="B3" s="54" t="s">
        <v>45</v>
      </c>
      <c r="C3" s="55"/>
    </row>
    <row r="4" spans="1:3" ht="36.75" customHeight="1" thickBot="1">
      <c r="A4" s="36" t="s">
        <v>46</v>
      </c>
      <c r="B4" s="56" t="s">
        <v>47</v>
      </c>
      <c r="C4" s="57"/>
    </row>
    <row r="5" spans="1:3" ht="36.75" customHeight="1" thickBot="1">
      <c r="A5" s="45" t="s">
        <v>48</v>
      </c>
      <c r="B5" s="45"/>
      <c r="C5" s="45"/>
    </row>
    <row r="6" spans="1:3" ht="32.25" thickBot="1">
      <c r="A6" s="8" t="s">
        <v>49</v>
      </c>
      <c r="B6" s="37" t="s">
        <v>67</v>
      </c>
      <c r="C6" s="38" t="s">
        <v>50</v>
      </c>
    </row>
    <row r="7" spans="1:3" ht="31.5">
      <c r="A7" s="39" t="s">
        <v>68</v>
      </c>
      <c r="B7" s="40">
        <v>6570</v>
      </c>
      <c r="C7" s="50" t="s">
        <v>51</v>
      </c>
    </row>
    <row r="8" spans="1:5" ht="63">
      <c r="A8" s="39" t="s">
        <v>69</v>
      </c>
      <c r="B8" s="41">
        <v>2795.2</v>
      </c>
      <c r="C8" s="51"/>
      <c r="E8" s="2"/>
    </row>
    <row r="9" spans="1:3" ht="32.25" thickBot="1">
      <c r="A9" s="39" t="s">
        <v>70</v>
      </c>
      <c r="B9" s="41">
        <v>5500</v>
      </c>
      <c r="C9" s="51"/>
    </row>
    <row r="10" spans="1:3" ht="25.5" customHeight="1" thickBot="1">
      <c r="A10" s="42"/>
      <c r="B10" s="43">
        <f>SUM(B7:B9)</f>
        <v>14865.2</v>
      </c>
      <c r="C10" s="44"/>
    </row>
    <row r="11" spans="2:3" ht="15">
      <c r="B11" s="2"/>
      <c r="C11" s="2"/>
    </row>
    <row r="12" ht="15">
      <c r="B12" s="2"/>
    </row>
  </sheetData>
  <sheetProtection/>
  <mergeCells count="6">
    <mergeCell ref="C7:C9"/>
    <mergeCell ref="A1:C1"/>
    <mergeCell ref="B2:C2"/>
    <mergeCell ref="B3:C3"/>
    <mergeCell ref="B4:C4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Зайцев</cp:lastModifiedBy>
  <cp:lastPrinted>2014-04-30T10:07:40Z</cp:lastPrinted>
  <dcterms:created xsi:type="dcterms:W3CDTF">2013-06-27T11:32:44Z</dcterms:created>
  <dcterms:modified xsi:type="dcterms:W3CDTF">2014-04-30T10:16:44Z</dcterms:modified>
  <cp:category/>
  <cp:version/>
  <cp:contentType/>
  <cp:contentStatus/>
</cp:coreProperties>
</file>